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72573F51-DF39-4098-A125-5791BC2DCF50}" xr6:coauthVersionLast="37" xr6:coauthVersionMax="37" xr10:uidLastSave="{00000000-0000-0000-0000-000000000000}"/>
  <bookViews>
    <workbookView xWindow="480" yWindow="108" windowWidth="14400" windowHeight="9276" xr2:uid="{00000000-000D-0000-FFFF-FFFF00000000}"/>
  </bookViews>
  <sheets>
    <sheet name="7." sheetId="1" r:id="rId1"/>
    <sheet name="Učenici" sheetId="2" r:id="rId2"/>
    <sheet name="Rješenje" sheetId="5" r:id="rId3"/>
  </sheets>
  <calcPr calcId="179021"/>
</workbook>
</file>

<file path=xl/calcChain.xml><?xml version="1.0" encoding="utf-8"?>
<calcChain xmlns="http://schemas.openxmlformats.org/spreadsheetml/2006/main">
  <c r="A10" i="5" l="1"/>
  <c r="F39" i="5" s="1"/>
  <c r="F31" i="5"/>
  <c r="F32" i="5"/>
  <c r="F33" i="5"/>
  <c r="F34" i="5"/>
  <c r="F35" i="5"/>
  <c r="F36" i="5"/>
  <c r="F37" i="5"/>
  <c r="F38" i="5"/>
  <c r="F40" i="5" l="1"/>
  <c r="F41" i="5" s="1"/>
</calcChain>
</file>

<file path=xl/sharedStrings.xml><?xml version="1.0" encoding="utf-8"?>
<sst xmlns="http://schemas.openxmlformats.org/spreadsheetml/2006/main" count="153" uniqueCount="69">
  <si>
    <t>VISINE I TEŽINE UČENIKA</t>
  </si>
  <si>
    <t>7. RAZRED</t>
  </si>
  <si>
    <t>Primošten,</t>
  </si>
  <si>
    <t>R.br.</t>
  </si>
  <si>
    <t>Učenik</t>
  </si>
  <si>
    <t>Spol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</si>
  <si>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</si>
  <si>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</si>
  <si>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</si>
  <si>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</si>
  <si>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</si>
  <si>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</si>
  <si>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</si>
  <si>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</si>
  <si>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</si>
  <si>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</si>
  <si>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</si>
  <si>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</si>
  <si>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</si>
  <si>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</si>
  <si>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</si>
  <si>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</si>
  <si>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</si>
  <si>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Visina (cm)</t>
  </si>
  <si>
    <t>Težina (kg)</t>
  </si>
  <si>
    <t>Ivan Gaćina</t>
  </si>
  <si>
    <t>Marija Gašperov</t>
  </si>
  <si>
    <t>Marina Gašperov</t>
  </si>
  <si>
    <t>Blaž Huljev</t>
  </si>
  <si>
    <t>Tea Lugović</t>
  </si>
  <si>
    <t>Ivana Luketa</t>
  </si>
  <si>
    <t>Matija Makelja</t>
  </si>
  <si>
    <t>Ivana Marinov</t>
  </si>
  <si>
    <t>Luka Markić</t>
  </si>
  <si>
    <t>Josip Pažanin</t>
  </si>
  <si>
    <t>Niko Skorić</t>
  </si>
  <si>
    <t>Sara Skorić</t>
  </si>
  <si>
    <t>Tamara Skorić</t>
  </si>
  <si>
    <t>Antonella Skorin</t>
  </si>
  <si>
    <t>Borna Sladić</t>
  </si>
  <si>
    <t>Martin Šimić</t>
  </si>
  <si>
    <t>Marko Vukić</t>
  </si>
  <si>
    <t>M</t>
  </si>
  <si>
    <t>Ž</t>
  </si>
  <si>
    <t>3. U razredu ima dječaka:</t>
  </si>
  <si>
    <t>5. Prosječna visina učenika je:</t>
  </si>
  <si>
    <t>6. Prosječna težina učenika je:</t>
  </si>
  <si>
    <t>7. Svi učenici zajedno teški su:</t>
  </si>
  <si>
    <t>8. Svi učenici zajedno visoki su:</t>
  </si>
  <si>
    <t>10. Najstariji učenik star je dana:</t>
  </si>
  <si>
    <t>1. Najviši učenik visok je cm:</t>
  </si>
  <si>
    <t>2. Najlakši učenik težak je kg:</t>
  </si>
  <si>
    <t>11. Razlika najstarijeg i najmlađeg:</t>
  </si>
  <si>
    <t>9. Najmlađi učenik star je dana:</t>
  </si>
  <si>
    <t>4. U razredu ima djevojčica:</t>
  </si>
  <si>
    <t>funkcija za najveći broj u rasponu</t>
  </si>
  <si>
    <t>funkcija za najmanji broj u rasponu</t>
  </si>
  <si>
    <t>funkcija za brojanje po zadanom uvjetu</t>
  </si>
  <si>
    <t>funkcija za prosjek</t>
  </si>
  <si>
    <t>funkcija za zbrajanje</t>
  </si>
  <si>
    <t>formula: danas - najveći datum rođenja</t>
  </si>
  <si>
    <t>formula: danas - najmanji datum rođenja</t>
  </si>
  <si>
    <t>formula oduzimanja gornjih ćelija</t>
  </si>
  <si>
    <t>ŠK. GODINA 2009/10.</t>
  </si>
  <si>
    <t>funkcija TODAY() za ispis trenutnog datuma</t>
  </si>
  <si>
    <t>Dat.rođenja</t>
  </si>
  <si>
    <t>Sve visine redova postavi na 20, a retka 1 na 30 točaka
Razvuci redne brojeve učenika koristeći hvataljku
Kopiraj imena i spol učenika iz radnog lista Učenici
Umetni stupac za datum rođenja iza stupca Spol
Upiši datume rođenja, te visine i težine učenika ili ih kopiraj iz r.l. Učenici
Postavi obrub svih ćelija u tablici, a font u zaglavlju podebljaj
Postavi uvjetno oblikovanje ćelija: visine veće od 170 zelena pozadina ćelije, a težine manje od 55 ljubičasta.
Nacrtaj grafikon visina i težina učenika: prilagođena vrsta-linijski na 2 osi i oblikuj ga kako je prikazan u radnom listu Graf.
Iz izbornika Datoteka, naredbe Postavljanje stranice prilagodi radni list za ispis tako da stane na 2 lista papira (na 2. list samo graf).</t>
  </si>
  <si>
    <t>U ćeliji lijevo - funkcija TODAY() za ispis trenutnog datuma</t>
  </si>
  <si>
    <t>Sve visine redova postavi na 20, a retka 1 na 30 točaka
Razvuci redne brojeve učenika koristeći hvataljku
Kopiraj imena i spol učenika iz radnog lista Učenici ili ih sam upiši u tablicu
Umetni stupac za datum rođenja iza stupca Spol
Upiši datume rođenja, te visine i težine učenika ili ih kopiraj iz r.l. Učenici
Postavi obrub svih ćelija u tablici, a font u zaglavlju podebljaj
Postavi uvjetno oblikovanje ćelija: visine veće od 170 zelena pozadina ćelije, a težine manje od 55 ljubičasta.
Nacrtaj grafikon visina i težina učenika: prilagođena vrsta-linijski na 2 osi i oblikuj ga kako je prikazan u radnom listu Rješenje.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</si>
</sst>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Tahoma"/>
      <charset val="238"/>
    </font>
    <font>
      <sz val="9"/>
      <name val="Verdana"/>
      <family val="2"/>
      <charset val="238"/>
    </font>
    <font>
      <b/>
      <sz val="9"/>
      <name val="Verdana"/>
      <family val="2"/>
      <charset val="238"/>
    </font>
    <font>
      <b/>
      <sz val="14"/>
      <name val="Verdana"/>
      <family val="2"/>
      <charset val="238"/>
    </font>
    <font>
      <sz val="8"/>
      <name val="tahoma"/>
      <charset val="238"/>
    </font>
    <font>
      <sz val="9"/>
      <name val="Tahoma"/>
      <family val="2"/>
      <charset val="238"/>
    </font>
    <font>
      <sz val="10"/>
      <name val="Tahoma"/>
      <family val="2"/>
      <charset val="238"/>
    </font>
    <font>
      <i/>
      <sz val="8"/>
      <color indexed="10"/>
      <name val="Verdana"/>
      <family val="2"/>
      <charset val="238"/>
    </font>
    <font>
      <i/>
      <sz val="9"/>
      <color indexed="10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medium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14" fontId="1" fillId="0" borderId="2" xfId="0" applyNumberFormat="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6" fillId="0" borderId="0" xfId="0" applyFont="1"/>
    <xf numFmtId="0" fontId="1" fillId="0" borderId="4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vertical="top" wrapText="1"/>
    </xf>
    <xf numFmtId="14" fontId="6" fillId="0" borderId="0" xfId="0" applyNumberFormat="1" applyFont="1"/>
    <xf numFmtId="0" fontId="1" fillId="0" borderId="0" xfId="0" applyFont="1" applyBorder="1" applyAlignment="1">
      <alignment horizontal="right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4" fontId="1" fillId="0" borderId="0" xfId="0" applyNumberFormat="1" applyFont="1" applyAlignment="1">
      <alignment horizontal="left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/>
    </xf>
  </cellXfs>
  <cellStyles count="1">
    <cellStyle name="Normalno" xfId="0" builtinId="0"/>
  </cellStyles>
  <dxfs count="2">
    <dxf>
      <fill>
        <patternFill>
          <bgColor indexed="46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hr-HR"/>
              <a:t>Visine i težine učenika</a:t>
            </a:r>
          </a:p>
        </c:rich>
      </c:tx>
      <c:layout>
        <c:manualLayout>
          <c:xMode val="edge"/>
          <c:yMode val="edge"/>
          <c:x val="6.3947533295315065E-2"/>
          <c:y val="1.45534740791516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241007035575656E-2"/>
          <c:y val="0.17256262122422666"/>
          <c:w val="0.81635148887636255"/>
          <c:h val="0.53847854092861092"/>
        </c:manualLayout>
      </c:layout>
      <c:lineChart>
        <c:grouping val="standard"/>
        <c:varyColors val="0"/>
        <c:ser>
          <c:idx val="1"/>
          <c:order val="0"/>
          <c:tx>
            <c:strRef>
              <c:f>Rješenje!$E$12</c:f>
              <c:strCache>
                <c:ptCount val="1"/>
                <c:pt idx="0">
                  <c:v>Visina (cm)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Rješenje!$B$13:$B$29</c:f>
              <c:strCache>
                <c:ptCount val="17"/>
                <c:pt idx="0">
                  <c:v>Ivan Gaćina</c:v>
                </c:pt>
                <c:pt idx="1">
                  <c:v>Marija Gašperov</c:v>
                </c:pt>
                <c:pt idx="2">
                  <c:v>Marina Gašperov</c:v>
                </c:pt>
                <c:pt idx="3">
                  <c:v>Blaž Huljev</c:v>
                </c:pt>
                <c:pt idx="4">
                  <c:v>Tea Lugović</c:v>
                </c:pt>
                <c:pt idx="5">
                  <c:v>Ivana Luketa</c:v>
                </c:pt>
                <c:pt idx="6">
                  <c:v>Matija Makelja</c:v>
                </c:pt>
                <c:pt idx="7">
                  <c:v>Ivana Marinov</c:v>
                </c:pt>
                <c:pt idx="8">
                  <c:v>Luka Markić</c:v>
                </c:pt>
                <c:pt idx="9">
                  <c:v>Josip Pažanin</c:v>
                </c:pt>
                <c:pt idx="10">
                  <c:v>Niko Skorić</c:v>
                </c:pt>
                <c:pt idx="11">
                  <c:v>Sara Skorić</c:v>
                </c:pt>
                <c:pt idx="12">
                  <c:v>Tamara Skorić</c:v>
                </c:pt>
                <c:pt idx="13">
                  <c:v>Antonella Skorin</c:v>
                </c:pt>
                <c:pt idx="14">
                  <c:v>Borna Sladić</c:v>
                </c:pt>
                <c:pt idx="15">
                  <c:v>Martin Šimić</c:v>
                </c:pt>
                <c:pt idx="16">
                  <c:v>Marko Vukić</c:v>
                </c:pt>
              </c:strCache>
            </c:strRef>
          </c:cat>
          <c:val>
            <c:numRef>
              <c:f>Rješenje!$E$13:$E$29</c:f>
              <c:numCache>
                <c:formatCode>General</c:formatCode>
                <c:ptCount val="17"/>
                <c:pt idx="0">
                  <c:v>171</c:v>
                </c:pt>
                <c:pt idx="1">
                  <c:v>158</c:v>
                </c:pt>
                <c:pt idx="2">
                  <c:v>157</c:v>
                </c:pt>
                <c:pt idx="3">
                  <c:v>162</c:v>
                </c:pt>
                <c:pt idx="4">
                  <c:v>180</c:v>
                </c:pt>
                <c:pt idx="5">
                  <c:v>174</c:v>
                </c:pt>
                <c:pt idx="6">
                  <c:v>175</c:v>
                </c:pt>
                <c:pt idx="7">
                  <c:v>170</c:v>
                </c:pt>
                <c:pt idx="8">
                  <c:v>171</c:v>
                </c:pt>
                <c:pt idx="9">
                  <c:v>168</c:v>
                </c:pt>
                <c:pt idx="10">
                  <c:v>169</c:v>
                </c:pt>
                <c:pt idx="11">
                  <c:v>165</c:v>
                </c:pt>
                <c:pt idx="12">
                  <c:v>171</c:v>
                </c:pt>
                <c:pt idx="13">
                  <c:v>172</c:v>
                </c:pt>
                <c:pt idx="14">
                  <c:v>170</c:v>
                </c:pt>
                <c:pt idx="15">
                  <c:v>172</c:v>
                </c:pt>
                <c:pt idx="16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34-46BE-9AD3-6DCBA6BB8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3175">
              <a:solidFill>
                <a:srgbClr val="000000"/>
              </a:solidFill>
              <a:prstDash val="solid"/>
            </a:ln>
          </c:spPr>
        </c:dropLines>
        <c:marker val="1"/>
        <c:smooth val="0"/>
        <c:axId val="1747725280"/>
        <c:axId val="1"/>
      </c:lineChart>
      <c:lineChart>
        <c:grouping val="standard"/>
        <c:varyColors val="0"/>
        <c:ser>
          <c:idx val="0"/>
          <c:order val="1"/>
          <c:tx>
            <c:strRef>
              <c:f>Rješenje!$F$12</c:f>
              <c:strCache>
                <c:ptCount val="1"/>
                <c:pt idx="0">
                  <c:v>Težina (kg)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Rješenje!$B$13:$B$29</c:f>
              <c:strCache>
                <c:ptCount val="17"/>
                <c:pt idx="0">
                  <c:v>Ivan Gaćina</c:v>
                </c:pt>
                <c:pt idx="1">
                  <c:v>Marija Gašperov</c:v>
                </c:pt>
                <c:pt idx="2">
                  <c:v>Marina Gašperov</c:v>
                </c:pt>
                <c:pt idx="3">
                  <c:v>Blaž Huljev</c:v>
                </c:pt>
                <c:pt idx="4">
                  <c:v>Tea Lugović</c:v>
                </c:pt>
                <c:pt idx="5">
                  <c:v>Ivana Luketa</c:v>
                </c:pt>
                <c:pt idx="6">
                  <c:v>Matija Makelja</c:v>
                </c:pt>
                <c:pt idx="7">
                  <c:v>Ivana Marinov</c:v>
                </c:pt>
                <c:pt idx="8">
                  <c:v>Luka Markić</c:v>
                </c:pt>
                <c:pt idx="9">
                  <c:v>Josip Pažanin</c:v>
                </c:pt>
                <c:pt idx="10">
                  <c:v>Niko Skorić</c:v>
                </c:pt>
                <c:pt idx="11">
                  <c:v>Sara Skorić</c:v>
                </c:pt>
                <c:pt idx="12">
                  <c:v>Tamara Skorić</c:v>
                </c:pt>
                <c:pt idx="13">
                  <c:v>Antonella Skorin</c:v>
                </c:pt>
                <c:pt idx="14">
                  <c:v>Borna Sladić</c:v>
                </c:pt>
                <c:pt idx="15">
                  <c:v>Martin Šimić</c:v>
                </c:pt>
                <c:pt idx="16">
                  <c:v>Marko Vukić</c:v>
                </c:pt>
              </c:strCache>
            </c:strRef>
          </c:cat>
          <c:val>
            <c:numRef>
              <c:f>Rješenje!$F$13:$F$29</c:f>
              <c:numCache>
                <c:formatCode>General</c:formatCode>
                <c:ptCount val="17"/>
                <c:pt idx="0">
                  <c:v>75</c:v>
                </c:pt>
                <c:pt idx="1">
                  <c:v>50</c:v>
                </c:pt>
                <c:pt idx="2">
                  <c:v>48</c:v>
                </c:pt>
                <c:pt idx="3">
                  <c:v>52</c:v>
                </c:pt>
                <c:pt idx="4">
                  <c:v>64</c:v>
                </c:pt>
                <c:pt idx="5">
                  <c:v>66</c:v>
                </c:pt>
                <c:pt idx="6">
                  <c:v>60</c:v>
                </c:pt>
                <c:pt idx="7">
                  <c:v>54</c:v>
                </c:pt>
                <c:pt idx="8">
                  <c:v>74</c:v>
                </c:pt>
                <c:pt idx="9">
                  <c:v>75</c:v>
                </c:pt>
                <c:pt idx="10">
                  <c:v>76</c:v>
                </c:pt>
                <c:pt idx="11">
                  <c:v>60</c:v>
                </c:pt>
                <c:pt idx="12">
                  <c:v>56</c:v>
                </c:pt>
                <c:pt idx="13">
                  <c:v>55</c:v>
                </c:pt>
                <c:pt idx="14">
                  <c:v>60</c:v>
                </c:pt>
                <c:pt idx="15">
                  <c:v>67</c:v>
                </c:pt>
                <c:pt idx="16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34-46BE-9AD3-6DCBA6BB8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3175">
              <a:solidFill>
                <a:srgbClr val="C0C0C0"/>
              </a:solidFill>
              <a:prstDash val="solid"/>
            </a:ln>
          </c:spPr>
        </c:dropLines>
        <c:marker val="1"/>
        <c:smooth val="0"/>
        <c:axId val="3"/>
        <c:axId val="4"/>
      </c:lineChart>
      <c:catAx>
        <c:axId val="174772528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sr-Latn-R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hr-HR"/>
                  <a:t>cm</a:t>
                </a:r>
              </a:p>
            </c:rich>
          </c:tx>
          <c:layout>
            <c:manualLayout>
              <c:xMode val="edge"/>
              <c:yMode val="edge"/>
              <c:x val="1.4966443962733313E-2"/>
              <c:y val="0.417892612844211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FF"/>
                </a:solidFill>
                <a:latin typeface="Verdana"/>
                <a:ea typeface="Verdana"/>
                <a:cs typeface="Verdana"/>
              </a:defRPr>
            </a:pPr>
            <a:endParaRPr lang="sr-Latn-RS"/>
          </a:p>
        </c:txPr>
        <c:crossAx val="17477252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hr-HR"/>
                  <a:t>kg</a:t>
                </a:r>
              </a:p>
            </c:rich>
          </c:tx>
          <c:layout>
            <c:manualLayout>
              <c:xMode val="edge"/>
              <c:yMode val="edge"/>
              <c:x val="0.94968889872616846"/>
              <c:y val="0.422050748295397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endParaRPr lang="sr-Latn-RS"/>
          </a:p>
        </c:txPr>
        <c:crossAx val="3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82859676120950798"/>
          <c:y val="1.4553474079151647E-2"/>
          <c:w val="0.16327029777527252"/>
          <c:h val="8.939991220050297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C0C0C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sr-Latn-R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43</xdr:row>
      <xdr:rowOff>99060</xdr:rowOff>
    </xdr:from>
    <xdr:to>
      <xdr:col>8</xdr:col>
      <xdr:colOff>38100</xdr:colOff>
      <xdr:row>59</xdr:row>
      <xdr:rowOff>106680</xdr:rowOff>
    </xdr:to>
    <xdr:graphicFrame macro="">
      <xdr:nvGraphicFramePr>
        <xdr:cNvPr id="3073" name="Grafikon 1">
          <a:extLst>
            <a:ext uri="{FF2B5EF4-FFF2-40B4-BE49-F238E27FC236}">
              <a16:creationId xmlns:a16="http://schemas.microsoft.com/office/drawing/2014/main" id="{F5EA8973-4F0C-4840-B99E-28B7C2D7DB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7"/>
  </sheetPr>
  <dimension ref="A1:I41"/>
  <sheetViews>
    <sheetView tabSelected="1" workbookViewId="0">
      <selection activeCell="A10" sqref="A10:B10"/>
    </sheetView>
  </sheetViews>
  <sheetFormatPr defaultColWidth="9.109375" defaultRowHeight="15.9" customHeight="1" x14ac:dyDescent="0.2"/>
  <cols>
    <col min="1" max="1" width="5.5546875" style="1" customWidth="1"/>
    <col min="2" max="2" width="16.33203125" style="1" bestFit="1" customWidth="1"/>
    <col min="3" max="3" width="5.44140625" style="4" bestFit="1" customWidth="1"/>
    <col min="4" max="5" width="12.33203125" style="4" bestFit="1" customWidth="1"/>
    <col min="6" max="16384" width="9.109375" style="1"/>
  </cols>
  <sheetData>
    <row r="1" spans="1:9" ht="15.9" customHeight="1" x14ac:dyDescent="0.3">
      <c r="A1" s="3" t="s">
        <v>0</v>
      </c>
    </row>
    <row r="2" spans="1:9" ht="15.9" customHeight="1" x14ac:dyDescent="0.2">
      <c r="C2" s="31" t="s">
        <v>68</v>
      </c>
      <c r="D2" s="31"/>
      <c r="E2" s="31"/>
      <c r="F2" s="31"/>
      <c r="G2" s="31"/>
      <c r="H2" s="31"/>
      <c r="I2" s="31"/>
    </row>
    <row r="3" spans="1:9" ht="15.9" customHeight="1" x14ac:dyDescent="0.2">
      <c r="A3" s="2" t="s">
        <v>1</v>
      </c>
      <c r="C3" s="31"/>
      <c r="D3" s="31"/>
      <c r="E3" s="31"/>
      <c r="F3" s="31"/>
      <c r="G3" s="31"/>
      <c r="H3" s="31"/>
      <c r="I3" s="31"/>
    </row>
    <row r="4" spans="1:9" ht="15.9" customHeight="1" x14ac:dyDescent="0.2">
      <c r="A4" s="1" t="s">
        <v>63</v>
      </c>
      <c r="C4" s="31"/>
      <c r="D4" s="31"/>
      <c r="E4" s="31"/>
      <c r="F4" s="31"/>
      <c r="G4" s="31"/>
      <c r="H4" s="31"/>
      <c r="I4" s="31"/>
    </row>
    <row r="5" spans="1:9" ht="15.9" customHeight="1" x14ac:dyDescent="0.2">
      <c r="C5" s="31"/>
      <c r="D5" s="31"/>
      <c r="E5" s="31"/>
      <c r="F5" s="31"/>
      <c r="G5" s="31"/>
      <c r="H5" s="31"/>
      <c r="I5" s="31"/>
    </row>
    <row r="6" spans="1:9" ht="15.9" customHeight="1" x14ac:dyDescent="0.2">
      <c r="C6" s="31"/>
      <c r="D6" s="31"/>
      <c r="E6" s="31"/>
      <c r="F6" s="31"/>
      <c r="G6" s="31"/>
      <c r="H6" s="31"/>
      <c r="I6" s="31"/>
    </row>
    <row r="7" spans="1:9" ht="15.9" customHeight="1" x14ac:dyDescent="0.2">
      <c r="C7" s="31"/>
      <c r="D7" s="31"/>
      <c r="E7" s="31"/>
      <c r="F7" s="31"/>
      <c r="G7" s="31"/>
      <c r="H7" s="31"/>
      <c r="I7" s="31"/>
    </row>
    <row r="8" spans="1:9" ht="15.9" customHeight="1" x14ac:dyDescent="0.2">
      <c r="C8" s="31"/>
      <c r="D8" s="31"/>
      <c r="E8" s="31"/>
      <c r="F8" s="31"/>
      <c r="G8" s="31"/>
      <c r="H8" s="31"/>
      <c r="I8" s="31"/>
    </row>
    <row r="9" spans="1:9" ht="15.9" customHeight="1" x14ac:dyDescent="0.2">
      <c r="A9" s="1" t="s">
        <v>2</v>
      </c>
      <c r="C9" s="31"/>
      <c r="D9" s="31"/>
      <c r="E9" s="31"/>
      <c r="F9" s="31"/>
      <c r="G9" s="31"/>
      <c r="H9" s="31"/>
      <c r="I9" s="31"/>
    </row>
    <row r="10" spans="1:9" ht="15.9" customHeight="1" x14ac:dyDescent="0.2">
      <c r="A10" s="29"/>
      <c r="B10" s="29"/>
      <c r="C10" s="32" t="s">
        <v>67</v>
      </c>
    </row>
    <row r="12" spans="1:9" ht="15.9" customHeight="1" x14ac:dyDescent="0.2">
      <c r="A12" s="26" t="s">
        <v>3</v>
      </c>
      <c r="B12" s="27" t="s">
        <v>4</v>
      </c>
      <c r="C12" s="28" t="s">
        <v>5</v>
      </c>
      <c r="D12" s="28" t="s">
        <v>23</v>
      </c>
      <c r="E12" s="28" t="s">
        <v>24</v>
      </c>
    </row>
    <row r="13" spans="1:9" ht="15.9" customHeight="1" x14ac:dyDescent="0.2">
      <c r="A13" s="26" t="s">
        <v>6</v>
      </c>
      <c r="B13" s="27"/>
      <c r="C13" s="28"/>
      <c r="D13" s="28"/>
      <c r="E13" s="28"/>
    </row>
    <row r="14" spans="1:9" ht="15.9" customHeight="1" x14ac:dyDescent="0.2">
      <c r="A14" s="26"/>
      <c r="B14" s="27"/>
      <c r="C14" s="28"/>
      <c r="D14" s="28"/>
      <c r="E14" s="28"/>
    </row>
    <row r="15" spans="1:9" ht="15.9" customHeight="1" x14ac:dyDescent="0.2">
      <c r="A15" s="26"/>
      <c r="B15" s="27"/>
      <c r="C15" s="28"/>
      <c r="D15" s="28"/>
      <c r="E15" s="28"/>
    </row>
    <row r="16" spans="1:9" ht="15.9" customHeight="1" x14ac:dyDescent="0.2">
      <c r="A16" s="26"/>
      <c r="B16" s="27"/>
      <c r="C16" s="28"/>
      <c r="D16" s="28"/>
      <c r="E16" s="28"/>
    </row>
    <row r="17" spans="1:6" ht="15.9" customHeight="1" x14ac:dyDescent="0.2">
      <c r="A17" s="26"/>
      <c r="B17" s="27"/>
      <c r="C17" s="28"/>
      <c r="D17" s="28"/>
      <c r="E17" s="28"/>
    </row>
    <row r="18" spans="1:6" ht="15.9" customHeight="1" x14ac:dyDescent="0.2">
      <c r="A18" s="26"/>
      <c r="B18" s="27"/>
      <c r="C18" s="28"/>
      <c r="D18" s="28"/>
      <c r="E18" s="28"/>
    </row>
    <row r="19" spans="1:6" ht="15.9" customHeight="1" x14ac:dyDescent="0.2">
      <c r="A19" s="26"/>
      <c r="B19" s="27"/>
      <c r="C19" s="28"/>
      <c r="D19" s="28"/>
      <c r="E19" s="28"/>
    </row>
    <row r="20" spans="1:6" ht="15.9" customHeight="1" x14ac:dyDescent="0.2">
      <c r="A20" s="26"/>
      <c r="B20" s="27"/>
      <c r="C20" s="28"/>
      <c r="D20" s="28"/>
      <c r="E20" s="28"/>
    </row>
    <row r="21" spans="1:6" ht="15.9" customHeight="1" x14ac:dyDescent="0.2">
      <c r="A21" s="26"/>
      <c r="B21" s="27"/>
      <c r="C21" s="28"/>
      <c r="D21" s="28"/>
      <c r="E21" s="28"/>
    </row>
    <row r="22" spans="1:6" ht="15.9" customHeight="1" x14ac:dyDescent="0.2">
      <c r="A22" s="26"/>
      <c r="B22" s="27"/>
      <c r="C22" s="28"/>
      <c r="D22" s="28"/>
      <c r="E22" s="28"/>
    </row>
    <row r="23" spans="1:6" ht="15.9" customHeight="1" x14ac:dyDescent="0.2">
      <c r="A23" s="26"/>
      <c r="B23" s="27"/>
      <c r="C23" s="28"/>
      <c r="D23" s="28"/>
      <c r="E23" s="28"/>
    </row>
    <row r="24" spans="1:6" ht="15.9" customHeight="1" x14ac:dyDescent="0.2">
      <c r="A24" s="26"/>
      <c r="B24" s="27"/>
      <c r="C24" s="28"/>
      <c r="D24" s="28"/>
      <c r="E24" s="28"/>
    </row>
    <row r="25" spans="1:6" ht="15.9" customHeight="1" x14ac:dyDescent="0.2">
      <c r="A25" s="26"/>
      <c r="B25" s="27"/>
      <c r="C25" s="28"/>
      <c r="D25" s="28"/>
      <c r="E25" s="28"/>
    </row>
    <row r="26" spans="1:6" ht="15.9" customHeight="1" x14ac:dyDescent="0.2">
      <c r="A26" s="26"/>
      <c r="B26" s="27"/>
      <c r="C26" s="28"/>
      <c r="D26" s="28"/>
      <c r="E26" s="28"/>
    </row>
    <row r="27" spans="1:6" ht="15.9" customHeight="1" x14ac:dyDescent="0.2">
      <c r="A27" s="26"/>
      <c r="B27" s="27"/>
      <c r="C27" s="28"/>
      <c r="D27" s="28"/>
      <c r="E27" s="28"/>
    </row>
    <row r="28" spans="1:6" ht="15.9" customHeight="1" x14ac:dyDescent="0.2">
      <c r="A28" s="26"/>
      <c r="B28" s="27"/>
      <c r="C28" s="28"/>
      <c r="D28" s="28"/>
      <c r="E28" s="28"/>
    </row>
    <row r="29" spans="1:6" ht="15.9" customHeight="1" x14ac:dyDescent="0.2">
      <c r="A29" s="26"/>
      <c r="B29" s="27"/>
      <c r="C29" s="28"/>
      <c r="D29" s="28"/>
      <c r="E29" s="28"/>
    </row>
    <row r="31" spans="1:6" ht="15.9" customHeight="1" x14ac:dyDescent="0.2">
      <c r="A31" s="1" t="s">
        <v>50</v>
      </c>
      <c r="E31" s="19"/>
      <c r="F31" s="23" t="s">
        <v>55</v>
      </c>
    </row>
    <row r="32" spans="1:6" ht="15.9" customHeight="1" x14ac:dyDescent="0.2">
      <c r="A32" s="1" t="s">
        <v>51</v>
      </c>
      <c r="E32" s="19"/>
      <c r="F32" s="23" t="s">
        <v>56</v>
      </c>
    </row>
    <row r="33" spans="1:6" ht="15.9" customHeight="1" x14ac:dyDescent="0.2">
      <c r="A33" s="1" t="s">
        <v>44</v>
      </c>
      <c r="E33" s="19"/>
      <c r="F33" s="23" t="s">
        <v>57</v>
      </c>
    </row>
    <row r="34" spans="1:6" ht="15.9" customHeight="1" x14ac:dyDescent="0.2">
      <c r="A34" s="1" t="s">
        <v>54</v>
      </c>
      <c r="E34" s="19"/>
      <c r="F34" s="23" t="s">
        <v>57</v>
      </c>
    </row>
    <row r="35" spans="1:6" ht="15.9" customHeight="1" x14ac:dyDescent="0.2">
      <c r="A35" s="1" t="s">
        <v>45</v>
      </c>
      <c r="E35" s="20"/>
      <c r="F35" s="23" t="s">
        <v>58</v>
      </c>
    </row>
    <row r="36" spans="1:6" ht="15.9" customHeight="1" x14ac:dyDescent="0.2">
      <c r="A36" s="1" t="s">
        <v>46</v>
      </c>
      <c r="E36" s="20"/>
      <c r="F36" s="23" t="s">
        <v>58</v>
      </c>
    </row>
    <row r="37" spans="1:6" ht="15.9" customHeight="1" x14ac:dyDescent="0.2">
      <c r="A37" s="1" t="s">
        <v>47</v>
      </c>
      <c r="E37" s="19"/>
      <c r="F37" s="23" t="s">
        <v>59</v>
      </c>
    </row>
    <row r="38" spans="1:6" ht="15.9" customHeight="1" x14ac:dyDescent="0.2">
      <c r="A38" s="1" t="s">
        <v>48</v>
      </c>
      <c r="E38" s="19"/>
      <c r="F38" s="23" t="s">
        <v>59</v>
      </c>
    </row>
    <row r="39" spans="1:6" ht="15.9" customHeight="1" x14ac:dyDescent="0.2">
      <c r="A39" s="1" t="s">
        <v>53</v>
      </c>
      <c r="E39" s="21"/>
      <c r="F39" s="23" t="s">
        <v>60</v>
      </c>
    </row>
    <row r="40" spans="1:6" ht="15.9" customHeight="1" x14ac:dyDescent="0.2">
      <c r="A40" s="1" t="s">
        <v>49</v>
      </c>
      <c r="E40" s="21"/>
      <c r="F40" s="23" t="s">
        <v>61</v>
      </c>
    </row>
    <row r="41" spans="1:6" ht="15.9" customHeight="1" x14ac:dyDescent="0.2">
      <c r="A41" s="1" t="s">
        <v>52</v>
      </c>
      <c r="E41" s="21"/>
      <c r="F41" s="23" t="s">
        <v>62</v>
      </c>
    </row>
  </sheetData>
  <mergeCells count="2">
    <mergeCell ref="A10:B10"/>
    <mergeCell ref="C2:I9"/>
  </mergeCells>
  <phoneticPr fontId="4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1"/>
  </sheetPr>
  <dimension ref="A1:E17"/>
  <sheetViews>
    <sheetView workbookViewId="0">
      <selection activeCell="F26" sqref="F26"/>
    </sheetView>
  </sheetViews>
  <sheetFormatPr defaultColWidth="9.109375" defaultRowHeight="13.2" x14ac:dyDescent="0.25"/>
  <cols>
    <col min="1" max="1" width="13.6640625" style="18" bestFit="1" customWidth="1"/>
    <col min="2" max="2" width="2.33203125" style="18" bestFit="1" customWidth="1"/>
    <col min="3" max="3" width="10.109375" style="18" bestFit="1" customWidth="1"/>
    <col min="4" max="16384" width="9.109375" style="18"/>
  </cols>
  <sheetData>
    <row r="1" spans="1:5" x14ac:dyDescent="0.25">
      <c r="A1" s="16" t="s">
        <v>25</v>
      </c>
      <c r="B1" s="17" t="s">
        <v>42</v>
      </c>
      <c r="C1" s="25">
        <v>35199</v>
      </c>
      <c r="D1" s="18">
        <v>171</v>
      </c>
      <c r="E1" s="18">
        <v>75</v>
      </c>
    </row>
    <row r="2" spans="1:5" x14ac:dyDescent="0.25">
      <c r="A2" s="16" t="s">
        <v>26</v>
      </c>
      <c r="B2" s="17" t="s">
        <v>43</v>
      </c>
      <c r="C2" s="25">
        <v>35180</v>
      </c>
      <c r="D2" s="18">
        <v>158</v>
      </c>
      <c r="E2" s="18">
        <v>50</v>
      </c>
    </row>
    <row r="3" spans="1:5" x14ac:dyDescent="0.25">
      <c r="A3" s="16" t="s">
        <v>27</v>
      </c>
      <c r="B3" s="17" t="s">
        <v>43</v>
      </c>
      <c r="C3" s="25">
        <v>35096</v>
      </c>
      <c r="D3" s="18">
        <v>157</v>
      </c>
      <c r="E3" s="18">
        <v>48</v>
      </c>
    </row>
    <row r="4" spans="1:5" x14ac:dyDescent="0.25">
      <c r="A4" s="16" t="s">
        <v>28</v>
      </c>
      <c r="B4" s="17" t="s">
        <v>42</v>
      </c>
      <c r="C4" s="25">
        <v>35291</v>
      </c>
      <c r="D4" s="18">
        <v>162</v>
      </c>
      <c r="E4" s="18">
        <v>52</v>
      </c>
    </row>
    <row r="5" spans="1:5" x14ac:dyDescent="0.25">
      <c r="A5" s="16" t="s">
        <v>29</v>
      </c>
      <c r="B5" s="17" t="s">
        <v>43</v>
      </c>
      <c r="C5" s="25">
        <v>35308</v>
      </c>
      <c r="D5" s="18">
        <v>180</v>
      </c>
      <c r="E5" s="18">
        <v>64</v>
      </c>
    </row>
    <row r="6" spans="1:5" x14ac:dyDescent="0.25">
      <c r="A6" s="16" t="s">
        <v>30</v>
      </c>
      <c r="B6" s="17" t="s">
        <v>43</v>
      </c>
      <c r="C6" s="25">
        <v>35301</v>
      </c>
      <c r="D6" s="18">
        <v>174</v>
      </c>
      <c r="E6" s="18">
        <v>66</v>
      </c>
    </row>
    <row r="7" spans="1:5" x14ac:dyDescent="0.25">
      <c r="A7" s="16" t="s">
        <v>31</v>
      </c>
      <c r="B7" s="17" t="s">
        <v>42</v>
      </c>
      <c r="C7" s="25">
        <v>35260</v>
      </c>
      <c r="D7" s="18">
        <v>175</v>
      </c>
      <c r="E7" s="18">
        <v>60</v>
      </c>
    </row>
    <row r="8" spans="1:5" x14ac:dyDescent="0.25">
      <c r="A8" s="16" t="s">
        <v>32</v>
      </c>
      <c r="B8" s="17" t="s">
        <v>43</v>
      </c>
      <c r="C8" s="25">
        <v>35462</v>
      </c>
      <c r="D8" s="18">
        <v>170</v>
      </c>
      <c r="E8" s="18">
        <v>54</v>
      </c>
    </row>
    <row r="9" spans="1:5" x14ac:dyDescent="0.25">
      <c r="A9" s="16" t="s">
        <v>33</v>
      </c>
      <c r="B9" s="17" t="s">
        <v>42</v>
      </c>
      <c r="C9" s="25">
        <v>35240</v>
      </c>
      <c r="D9" s="18">
        <v>171</v>
      </c>
      <c r="E9" s="18">
        <v>74</v>
      </c>
    </row>
    <row r="10" spans="1:5" x14ac:dyDescent="0.25">
      <c r="A10" s="16" t="s">
        <v>34</v>
      </c>
      <c r="B10" s="17" t="s">
        <v>42</v>
      </c>
      <c r="C10" s="25">
        <v>35248</v>
      </c>
      <c r="D10" s="18">
        <v>168</v>
      </c>
      <c r="E10" s="18">
        <v>75</v>
      </c>
    </row>
    <row r="11" spans="1:5" x14ac:dyDescent="0.25">
      <c r="A11" s="16" t="s">
        <v>35</v>
      </c>
      <c r="B11" s="17" t="s">
        <v>42</v>
      </c>
      <c r="C11" s="25">
        <v>35054</v>
      </c>
      <c r="D11" s="18">
        <v>169</v>
      </c>
      <c r="E11" s="18">
        <v>76</v>
      </c>
    </row>
    <row r="12" spans="1:5" x14ac:dyDescent="0.25">
      <c r="A12" s="16" t="s">
        <v>36</v>
      </c>
      <c r="B12" s="17" t="s">
        <v>43</v>
      </c>
      <c r="C12" s="25">
        <v>35390</v>
      </c>
      <c r="D12" s="18">
        <v>165</v>
      </c>
      <c r="E12" s="18">
        <v>60</v>
      </c>
    </row>
    <row r="13" spans="1:5" x14ac:dyDescent="0.25">
      <c r="A13" s="16" t="s">
        <v>37</v>
      </c>
      <c r="B13" s="17" t="s">
        <v>43</v>
      </c>
      <c r="C13" s="25">
        <v>35328</v>
      </c>
      <c r="D13" s="18">
        <v>171</v>
      </c>
      <c r="E13" s="18">
        <v>56</v>
      </c>
    </row>
    <row r="14" spans="1:5" x14ac:dyDescent="0.25">
      <c r="A14" s="16" t="s">
        <v>38</v>
      </c>
      <c r="B14" s="17" t="s">
        <v>43</v>
      </c>
      <c r="C14" s="25">
        <v>35341</v>
      </c>
      <c r="D14" s="18">
        <v>172</v>
      </c>
      <c r="E14" s="18">
        <v>55</v>
      </c>
    </row>
    <row r="15" spans="1:5" x14ac:dyDescent="0.25">
      <c r="A15" s="16" t="s">
        <v>39</v>
      </c>
      <c r="B15" s="17" t="s">
        <v>42</v>
      </c>
      <c r="C15" s="25">
        <v>35347</v>
      </c>
      <c r="D15" s="18">
        <v>170</v>
      </c>
      <c r="E15" s="18">
        <v>60</v>
      </c>
    </row>
    <row r="16" spans="1:5" x14ac:dyDescent="0.25">
      <c r="A16" s="16" t="s">
        <v>40</v>
      </c>
      <c r="B16" s="17" t="s">
        <v>42</v>
      </c>
      <c r="C16" s="25">
        <v>35325</v>
      </c>
      <c r="D16" s="18">
        <v>172</v>
      </c>
      <c r="E16" s="18">
        <v>67</v>
      </c>
    </row>
    <row r="17" spans="1:5" x14ac:dyDescent="0.25">
      <c r="A17" s="16" t="s">
        <v>41</v>
      </c>
      <c r="B17" s="17" t="s">
        <v>42</v>
      </c>
      <c r="C17" s="25">
        <v>35465</v>
      </c>
      <c r="D17" s="18">
        <v>168</v>
      </c>
      <c r="E17" s="18">
        <v>64</v>
      </c>
    </row>
  </sheetData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</sheetPr>
  <dimension ref="A1:J41"/>
  <sheetViews>
    <sheetView workbookViewId="0">
      <selection activeCell="B7" sqref="B7"/>
    </sheetView>
  </sheetViews>
  <sheetFormatPr defaultColWidth="9.109375" defaultRowHeight="18" customHeight="1" x14ac:dyDescent="0.2"/>
  <cols>
    <col min="1" max="1" width="5.5546875" style="1" customWidth="1"/>
    <col min="2" max="2" width="16.33203125" style="1" bestFit="1" customWidth="1"/>
    <col min="3" max="3" width="5.44140625" style="4" bestFit="1" customWidth="1"/>
    <col min="4" max="4" width="12.44140625" style="4" bestFit="1" customWidth="1"/>
    <col min="5" max="6" width="12.33203125" style="4" bestFit="1" customWidth="1"/>
    <col min="7" max="16384" width="9.109375" style="1"/>
  </cols>
  <sheetData>
    <row r="1" spans="1:10" ht="30" customHeight="1" x14ac:dyDescent="0.3">
      <c r="A1" s="3" t="s">
        <v>0</v>
      </c>
    </row>
    <row r="2" spans="1:10" ht="18" customHeight="1" x14ac:dyDescent="0.2">
      <c r="C2" s="30" t="s">
        <v>66</v>
      </c>
      <c r="D2" s="30"/>
      <c r="E2" s="30"/>
      <c r="F2" s="30"/>
      <c r="G2" s="30"/>
      <c r="H2" s="30"/>
      <c r="I2" s="30"/>
      <c r="J2" s="24"/>
    </row>
    <row r="3" spans="1:10" ht="18" customHeight="1" x14ac:dyDescent="0.2">
      <c r="A3" s="2" t="s">
        <v>1</v>
      </c>
      <c r="C3" s="30"/>
      <c r="D3" s="30"/>
      <c r="E3" s="30"/>
      <c r="F3" s="30"/>
      <c r="G3" s="30"/>
      <c r="H3" s="30"/>
      <c r="I3" s="30"/>
      <c r="J3" s="24"/>
    </row>
    <row r="4" spans="1:10" ht="18" customHeight="1" x14ac:dyDescent="0.2">
      <c r="A4" s="1" t="s">
        <v>63</v>
      </c>
      <c r="C4" s="30"/>
      <c r="D4" s="30"/>
      <c r="E4" s="30"/>
      <c r="F4" s="30"/>
      <c r="G4" s="30"/>
      <c r="H4" s="30"/>
      <c r="I4" s="30"/>
      <c r="J4" s="24"/>
    </row>
    <row r="5" spans="1:10" ht="18" customHeight="1" x14ac:dyDescent="0.2">
      <c r="C5" s="30"/>
      <c r="D5" s="30"/>
      <c r="E5" s="30"/>
      <c r="F5" s="30"/>
      <c r="G5" s="30"/>
      <c r="H5" s="30"/>
      <c r="I5" s="30"/>
      <c r="J5" s="24"/>
    </row>
    <row r="6" spans="1:10" ht="18" customHeight="1" x14ac:dyDescent="0.2">
      <c r="C6" s="30"/>
      <c r="D6" s="30"/>
      <c r="E6" s="30"/>
      <c r="F6" s="30"/>
      <c r="G6" s="30"/>
      <c r="H6" s="30"/>
      <c r="I6" s="30"/>
      <c r="J6" s="24"/>
    </row>
    <row r="7" spans="1:10" ht="18" customHeight="1" x14ac:dyDescent="0.2">
      <c r="C7" s="30"/>
      <c r="D7" s="30"/>
      <c r="E7" s="30"/>
      <c r="F7" s="30"/>
      <c r="G7" s="30"/>
      <c r="H7" s="30"/>
      <c r="I7" s="30"/>
      <c r="J7" s="24"/>
    </row>
    <row r="8" spans="1:10" ht="18" customHeight="1" x14ac:dyDescent="0.2">
      <c r="C8" s="30"/>
      <c r="D8" s="30"/>
      <c r="E8" s="30"/>
      <c r="F8" s="30"/>
      <c r="G8" s="30"/>
      <c r="H8" s="30"/>
      <c r="I8" s="30"/>
      <c r="J8" s="24"/>
    </row>
    <row r="9" spans="1:10" ht="18" customHeight="1" x14ac:dyDescent="0.2">
      <c r="A9" s="1" t="s">
        <v>2</v>
      </c>
      <c r="C9" s="30"/>
      <c r="D9" s="30"/>
      <c r="E9" s="30"/>
      <c r="F9" s="30"/>
      <c r="G9" s="30"/>
      <c r="H9" s="30"/>
      <c r="I9" s="30"/>
      <c r="J9" s="24"/>
    </row>
    <row r="10" spans="1:10" ht="18" customHeight="1" x14ac:dyDescent="0.2">
      <c r="A10" s="29">
        <f ca="1">TODAY()</f>
        <v>45329</v>
      </c>
      <c r="B10" s="29"/>
      <c r="C10" s="22" t="s">
        <v>64</v>
      </c>
      <c r="D10" s="22"/>
    </row>
    <row r="12" spans="1:10" ht="18" customHeight="1" thickBot="1" x14ac:dyDescent="0.25">
      <c r="A12" s="13" t="s">
        <v>3</v>
      </c>
      <c r="B12" s="14" t="s">
        <v>4</v>
      </c>
      <c r="C12" s="15" t="s">
        <v>5</v>
      </c>
      <c r="D12" s="15" t="s">
        <v>65</v>
      </c>
      <c r="E12" s="15" t="s">
        <v>23</v>
      </c>
      <c r="F12" s="15" t="s">
        <v>24</v>
      </c>
    </row>
    <row r="13" spans="1:10" ht="18" customHeight="1" x14ac:dyDescent="0.2">
      <c r="A13" s="9" t="s">
        <v>6</v>
      </c>
      <c r="B13" s="10" t="s">
        <v>25</v>
      </c>
      <c r="C13" s="11" t="s">
        <v>42</v>
      </c>
      <c r="D13" s="12">
        <v>35199</v>
      </c>
      <c r="E13" s="11">
        <v>171</v>
      </c>
      <c r="F13" s="11">
        <v>75</v>
      </c>
    </row>
    <row r="14" spans="1:10" ht="18" customHeight="1" x14ac:dyDescent="0.2">
      <c r="A14" s="5" t="s">
        <v>7</v>
      </c>
      <c r="B14" s="6" t="s">
        <v>26</v>
      </c>
      <c r="C14" s="7" t="s">
        <v>43</v>
      </c>
      <c r="D14" s="8">
        <v>35180</v>
      </c>
      <c r="E14" s="7">
        <v>158</v>
      </c>
      <c r="F14" s="7">
        <v>50</v>
      </c>
    </row>
    <row r="15" spans="1:10" ht="18" customHeight="1" x14ac:dyDescent="0.2">
      <c r="A15" s="5" t="s">
        <v>8</v>
      </c>
      <c r="B15" s="6" t="s">
        <v>27</v>
      </c>
      <c r="C15" s="7" t="s">
        <v>43</v>
      </c>
      <c r="D15" s="8">
        <v>35096</v>
      </c>
      <c r="E15" s="7">
        <v>157</v>
      </c>
      <c r="F15" s="7">
        <v>48</v>
      </c>
    </row>
    <row r="16" spans="1:10" ht="18" customHeight="1" x14ac:dyDescent="0.2">
      <c r="A16" s="5" t="s">
        <v>9</v>
      </c>
      <c r="B16" s="6" t="s">
        <v>28</v>
      </c>
      <c r="C16" s="7" t="s">
        <v>42</v>
      </c>
      <c r="D16" s="8">
        <v>35291</v>
      </c>
      <c r="E16" s="7">
        <v>162</v>
      </c>
      <c r="F16" s="7">
        <v>52</v>
      </c>
    </row>
    <row r="17" spans="1:7" ht="18" customHeight="1" x14ac:dyDescent="0.2">
      <c r="A17" s="5" t="s">
        <v>10</v>
      </c>
      <c r="B17" s="6" t="s">
        <v>29</v>
      </c>
      <c r="C17" s="7" t="s">
        <v>43</v>
      </c>
      <c r="D17" s="8">
        <v>35308</v>
      </c>
      <c r="E17" s="7">
        <v>180</v>
      </c>
      <c r="F17" s="7">
        <v>64</v>
      </c>
    </row>
    <row r="18" spans="1:7" ht="18" customHeight="1" x14ac:dyDescent="0.2">
      <c r="A18" s="5" t="s">
        <v>11</v>
      </c>
      <c r="B18" s="6" t="s">
        <v>30</v>
      </c>
      <c r="C18" s="7" t="s">
        <v>43</v>
      </c>
      <c r="D18" s="8">
        <v>35301</v>
      </c>
      <c r="E18" s="7">
        <v>174</v>
      </c>
      <c r="F18" s="7">
        <v>66</v>
      </c>
    </row>
    <row r="19" spans="1:7" ht="18" customHeight="1" x14ac:dyDescent="0.2">
      <c r="A19" s="5" t="s">
        <v>12</v>
      </c>
      <c r="B19" s="6" t="s">
        <v>31</v>
      </c>
      <c r="C19" s="7" t="s">
        <v>42</v>
      </c>
      <c r="D19" s="8">
        <v>35260</v>
      </c>
      <c r="E19" s="7">
        <v>175</v>
      </c>
      <c r="F19" s="7">
        <v>60</v>
      </c>
    </row>
    <row r="20" spans="1:7" ht="18" customHeight="1" x14ac:dyDescent="0.2">
      <c r="A20" s="5" t="s">
        <v>13</v>
      </c>
      <c r="B20" s="6" t="s">
        <v>32</v>
      </c>
      <c r="C20" s="7" t="s">
        <v>43</v>
      </c>
      <c r="D20" s="8">
        <v>35462</v>
      </c>
      <c r="E20" s="7">
        <v>170</v>
      </c>
      <c r="F20" s="7">
        <v>54</v>
      </c>
    </row>
    <row r="21" spans="1:7" ht="18" customHeight="1" x14ac:dyDescent="0.2">
      <c r="A21" s="5" t="s">
        <v>14</v>
      </c>
      <c r="B21" s="6" t="s">
        <v>33</v>
      </c>
      <c r="C21" s="7" t="s">
        <v>42</v>
      </c>
      <c r="D21" s="8">
        <v>35240</v>
      </c>
      <c r="E21" s="7">
        <v>171</v>
      </c>
      <c r="F21" s="7">
        <v>74</v>
      </c>
    </row>
    <row r="22" spans="1:7" ht="18" customHeight="1" x14ac:dyDescent="0.2">
      <c r="A22" s="5" t="s">
        <v>15</v>
      </c>
      <c r="B22" s="6" t="s">
        <v>34</v>
      </c>
      <c r="C22" s="7" t="s">
        <v>42</v>
      </c>
      <c r="D22" s="8">
        <v>35248</v>
      </c>
      <c r="E22" s="7">
        <v>168</v>
      </c>
      <c r="F22" s="7">
        <v>75</v>
      </c>
    </row>
    <row r="23" spans="1:7" ht="18" customHeight="1" x14ac:dyDescent="0.2">
      <c r="A23" s="5" t="s">
        <v>16</v>
      </c>
      <c r="B23" s="6" t="s">
        <v>35</v>
      </c>
      <c r="C23" s="7" t="s">
        <v>42</v>
      </c>
      <c r="D23" s="8">
        <v>35054</v>
      </c>
      <c r="E23" s="7">
        <v>169</v>
      </c>
      <c r="F23" s="7">
        <v>76</v>
      </c>
    </row>
    <row r="24" spans="1:7" ht="18" customHeight="1" x14ac:dyDescent="0.2">
      <c r="A24" s="5" t="s">
        <v>17</v>
      </c>
      <c r="B24" s="6" t="s">
        <v>36</v>
      </c>
      <c r="C24" s="7" t="s">
        <v>43</v>
      </c>
      <c r="D24" s="8">
        <v>35390</v>
      </c>
      <c r="E24" s="7">
        <v>165</v>
      </c>
      <c r="F24" s="7">
        <v>60</v>
      </c>
    </row>
    <row r="25" spans="1:7" ht="18" customHeight="1" x14ac:dyDescent="0.2">
      <c r="A25" s="5" t="s">
        <v>18</v>
      </c>
      <c r="B25" s="6" t="s">
        <v>37</v>
      </c>
      <c r="C25" s="7" t="s">
        <v>43</v>
      </c>
      <c r="D25" s="8">
        <v>35328</v>
      </c>
      <c r="E25" s="7">
        <v>171</v>
      </c>
      <c r="F25" s="7">
        <v>56</v>
      </c>
    </row>
    <row r="26" spans="1:7" ht="18" customHeight="1" x14ac:dyDescent="0.2">
      <c r="A26" s="5" t="s">
        <v>19</v>
      </c>
      <c r="B26" s="6" t="s">
        <v>38</v>
      </c>
      <c r="C26" s="7" t="s">
        <v>43</v>
      </c>
      <c r="D26" s="8">
        <v>35341</v>
      </c>
      <c r="E26" s="7">
        <v>172</v>
      </c>
      <c r="F26" s="7">
        <v>55</v>
      </c>
    </row>
    <row r="27" spans="1:7" ht="18" customHeight="1" x14ac:dyDescent="0.2">
      <c r="A27" s="5" t="s">
        <v>20</v>
      </c>
      <c r="B27" s="6" t="s">
        <v>39</v>
      </c>
      <c r="C27" s="7" t="s">
        <v>42</v>
      </c>
      <c r="D27" s="8">
        <v>35347</v>
      </c>
      <c r="E27" s="7">
        <v>170</v>
      </c>
      <c r="F27" s="7">
        <v>60</v>
      </c>
    </row>
    <row r="28" spans="1:7" ht="18" customHeight="1" x14ac:dyDescent="0.2">
      <c r="A28" s="5" t="s">
        <v>21</v>
      </c>
      <c r="B28" s="6" t="s">
        <v>40</v>
      </c>
      <c r="C28" s="7" t="s">
        <v>42</v>
      </c>
      <c r="D28" s="8">
        <v>35325</v>
      </c>
      <c r="E28" s="7">
        <v>172</v>
      </c>
      <c r="F28" s="7">
        <v>67</v>
      </c>
    </row>
    <row r="29" spans="1:7" ht="18" customHeight="1" x14ac:dyDescent="0.2">
      <c r="A29" s="5" t="s">
        <v>22</v>
      </c>
      <c r="B29" s="6" t="s">
        <v>41</v>
      </c>
      <c r="C29" s="7" t="s">
        <v>42</v>
      </c>
      <c r="D29" s="8">
        <v>35465</v>
      </c>
      <c r="E29" s="7">
        <v>168</v>
      </c>
      <c r="F29" s="7">
        <v>64</v>
      </c>
    </row>
    <row r="31" spans="1:7" ht="18" customHeight="1" x14ac:dyDescent="0.2">
      <c r="A31" s="1" t="s">
        <v>50</v>
      </c>
      <c r="F31" s="19">
        <f>MAX(E13:E29)</f>
        <v>180</v>
      </c>
      <c r="G31" s="23" t="s">
        <v>55</v>
      </c>
    </row>
    <row r="32" spans="1:7" ht="18" customHeight="1" x14ac:dyDescent="0.2">
      <c r="A32" s="1" t="s">
        <v>51</v>
      </c>
      <c r="F32" s="19">
        <f>MIN(F13:F29)</f>
        <v>48</v>
      </c>
      <c r="G32" s="23" t="s">
        <v>56</v>
      </c>
    </row>
    <row r="33" spans="1:7" ht="18" customHeight="1" x14ac:dyDescent="0.2">
      <c r="A33" s="1" t="s">
        <v>44</v>
      </c>
      <c r="F33" s="19">
        <f>COUNTIF(C13:C29,"m")</f>
        <v>9</v>
      </c>
      <c r="G33" s="23" t="s">
        <v>57</v>
      </c>
    </row>
    <row r="34" spans="1:7" ht="18" customHeight="1" x14ac:dyDescent="0.2">
      <c r="A34" s="1" t="s">
        <v>54</v>
      </c>
      <c r="F34" s="19">
        <f>COUNTIF(C13:C29,"ž")</f>
        <v>8</v>
      </c>
      <c r="G34" s="23" t="s">
        <v>57</v>
      </c>
    </row>
    <row r="35" spans="1:7" ht="18" customHeight="1" x14ac:dyDescent="0.2">
      <c r="A35" s="1" t="s">
        <v>45</v>
      </c>
      <c r="F35" s="20">
        <f>AVERAGE(E13:E29)</f>
        <v>169</v>
      </c>
      <c r="G35" s="23" t="s">
        <v>58</v>
      </c>
    </row>
    <row r="36" spans="1:7" ht="18" customHeight="1" x14ac:dyDescent="0.2">
      <c r="A36" s="1" t="s">
        <v>46</v>
      </c>
      <c r="F36" s="20">
        <f>AVERAGE(F13:F29)</f>
        <v>62.117647058823529</v>
      </c>
      <c r="G36" s="23" t="s">
        <v>58</v>
      </c>
    </row>
    <row r="37" spans="1:7" ht="18" customHeight="1" x14ac:dyDescent="0.2">
      <c r="A37" s="1" t="s">
        <v>47</v>
      </c>
      <c r="F37" s="19">
        <f>SUM(F13:F29)</f>
        <v>1056</v>
      </c>
      <c r="G37" s="23" t="s">
        <v>59</v>
      </c>
    </row>
    <row r="38" spans="1:7" ht="18" customHeight="1" x14ac:dyDescent="0.2">
      <c r="A38" s="1" t="s">
        <v>48</v>
      </c>
      <c r="F38" s="19">
        <f>SUM(E13:E29)</f>
        <v>2873</v>
      </c>
      <c r="G38" s="23" t="s">
        <v>59</v>
      </c>
    </row>
    <row r="39" spans="1:7" ht="18" customHeight="1" x14ac:dyDescent="0.2">
      <c r="A39" s="1" t="s">
        <v>53</v>
      </c>
      <c r="F39" s="21">
        <f ca="1">A10-MAX(D13:D29)</f>
        <v>9864</v>
      </c>
      <c r="G39" s="23" t="s">
        <v>60</v>
      </c>
    </row>
    <row r="40" spans="1:7" ht="18" customHeight="1" x14ac:dyDescent="0.2">
      <c r="A40" s="1" t="s">
        <v>49</v>
      </c>
      <c r="F40" s="21">
        <f ca="1">A10-MIN(D13:D29)</f>
        <v>10275</v>
      </c>
      <c r="G40" s="23" t="s">
        <v>61</v>
      </c>
    </row>
    <row r="41" spans="1:7" ht="18" customHeight="1" x14ac:dyDescent="0.2">
      <c r="A41" s="1" t="s">
        <v>52</v>
      </c>
      <c r="F41" s="21">
        <f ca="1">F40-F39</f>
        <v>411</v>
      </c>
      <c r="G41" s="23" t="s">
        <v>62</v>
      </c>
    </row>
  </sheetData>
  <sheetProtection sheet="1" objects="1" scenarios="1" selectLockedCells="1" selectUnlockedCells="1"/>
  <mergeCells count="2">
    <mergeCell ref="A10:B10"/>
    <mergeCell ref="C2:I9"/>
  </mergeCells>
  <phoneticPr fontId="4" type="noConversion"/>
  <conditionalFormatting sqref="E13:E29">
    <cfRule type="cellIs" dxfId="1" priority="1" stopIfTrue="1" operator="greaterThan">
      <formula>170</formula>
    </cfRule>
  </conditionalFormatting>
  <conditionalFormatting sqref="F13:F29">
    <cfRule type="cellIs" dxfId="0" priority="2" stopIfTrue="1" operator="lessThan">
      <formula>55</formula>
    </cfRule>
  </conditionalFormatting>
  <pageMargins left="0.56000000000000005" right="0.48" top="1" bottom="1" header="0.5" footer="0.5"/>
  <pageSetup paperSize="9" scale="90" orientation="portrait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7.</vt:lpstr>
      <vt:lpstr>Učenici</vt:lpstr>
      <vt:lpstr>Rješenje</vt:lpstr>
    </vt:vector>
  </TitlesOfParts>
  <Company>MZOŠ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Bosko</dc:creator>
  <cp:lastModifiedBy>Korisnik</cp:lastModifiedBy>
  <cp:lastPrinted>2010-04-27T18:56:15Z</cp:lastPrinted>
  <dcterms:created xsi:type="dcterms:W3CDTF">2010-04-27T16:40:30Z</dcterms:created>
  <dcterms:modified xsi:type="dcterms:W3CDTF">2024-02-07T17:12:49Z</dcterms:modified>
</cp:coreProperties>
</file>